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0455" windowHeight="2835" activeTab="2"/>
  </bookViews>
  <sheets>
    <sheet name="Grau Final" sheetId="4" r:id="rId1"/>
    <sheet name="Grau A" sheetId="2" r:id="rId2"/>
    <sheet name="Grau B" sheetId="3" r:id="rId3"/>
  </sheets>
  <calcPr calcId="124519"/>
</workbook>
</file>

<file path=xl/calcChain.xml><?xml version="1.0" encoding="utf-8"?>
<calcChain xmlns="http://schemas.openxmlformats.org/spreadsheetml/2006/main">
  <c r="C7" i="3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D8" i="4"/>
  <c r="F8" s="1"/>
  <c r="D9"/>
  <c r="F9" s="1"/>
  <c r="D11"/>
  <c r="F11" s="1"/>
  <c r="D12"/>
  <c r="F12" s="1"/>
  <c r="D13"/>
  <c r="F13" s="1"/>
  <c r="D14"/>
  <c r="F14" s="1"/>
  <c r="D15"/>
  <c r="F15" s="1"/>
  <c r="D16"/>
  <c r="F16" s="1"/>
  <c r="D17"/>
  <c r="F17" s="1"/>
  <c r="D18"/>
  <c r="F18" s="1"/>
  <c r="D19"/>
  <c r="F19" s="1"/>
  <c r="D20"/>
  <c r="F20" s="1"/>
  <c r="D21"/>
  <c r="F21" s="1"/>
  <c r="D22"/>
  <c r="F22" s="1"/>
  <c r="D23"/>
  <c r="F23" s="1"/>
  <c r="D24"/>
  <c r="F24" s="1"/>
  <c r="D25"/>
  <c r="F25" s="1"/>
  <c r="D26"/>
  <c r="F26" s="1"/>
  <c r="D27"/>
  <c r="F27" s="1"/>
  <c r="D28"/>
  <c r="F28" s="1"/>
  <c r="D29"/>
  <c r="F29" s="1"/>
  <c r="D30"/>
  <c r="F30" s="1"/>
  <c r="D31"/>
  <c r="F31" s="1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D32" i="3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 i="4" s="1"/>
  <c r="F10" s="1"/>
  <c r="D10" i="3"/>
  <c r="D9"/>
  <c r="D8"/>
  <c r="J8" s="1"/>
  <c r="D7" i="4" s="1"/>
  <c r="F7" s="1"/>
  <c r="C22" i="2"/>
  <c r="D22" s="1"/>
  <c r="F22" s="1"/>
  <c r="C19"/>
  <c r="D19" s="1"/>
  <c r="F19" s="1"/>
  <c r="C9"/>
  <c r="D9" s="1"/>
  <c r="F9" s="1"/>
  <c r="C10"/>
  <c r="D10" s="1"/>
  <c r="F10" s="1"/>
  <c r="C30"/>
  <c r="D30" s="1"/>
  <c r="F30" s="1"/>
  <c r="C29"/>
  <c r="D29" s="1"/>
  <c r="F29" s="1"/>
  <c r="C21"/>
  <c r="D21" s="1"/>
  <c r="F21" s="1"/>
  <c r="C13"/>
  <c r="D13" s="1"/>
  <c r="F13" s="1"/>
  <c r="C18"/>
  <c r="D18" s="1"/>
  <c r="F18" s="1"/>
  <c r="C20"/>
  <c r="D20" s="1"/>
  <c r="F20" s="1"/>
  <c r="C14"/>
  <c r="D14" s="1"/>
  <c r="F14" s="1"/>
  <c r="C15"/>
  <c r="D15" s="1"/>
  <c r="F15" s="1"/>
  <c r="C16"/>
  <c r="D16" s="1"/>
  <c r="F16" s="1"/>
  <c r="C27"/>
  <c r="D27" s="1"/>
  <c r="F27" s="1"/>
  <c r="C12"/>
  <c r="D12" s="1"/>
  <c r="F12" s="1"/>
  <c r="C8"/>
  <c r="D8" s="1"/>
  <c r="F8" s="1"/>
  <c r="C25"/>
  <c r="D25" s="1"/>
  <c r="F25" s="1"/>
  <c r="C28"/>
  <c r="D28" s="1"/>
  <c r="F28" s="1"/>
  <c r="C24"/>
  <c r="D24" s="1"/>
  <c r="F24" s="1"/>
  <c r="C23"/>
  <c r="D23" s="1"/>
  <c r="F23" s="1"/>
  <c r="C17"/>
  <c r="D17" s="1"/>
  <c r="F17" s="1"/>
  <c r="C11"/>
  <c r="C7"/>
  <c r="D7" s="1"/>
  <c r="F7" s="1"/>
  <c r="C26"/>
  <c r="D26" s="1"/>
  <c r="F26" s="1"/>
  <c r="C31"/>
  <c r="D31" s="1"/>
  <c r="F31" s="1"/>
  <c r="D11"/>
  <c r="F11" s="1"/>
</calcChain>
</file>

<file path=xl/sharedStrings.xml><?xml version="1.0" encoding="utf-8"?>
<sst xmlns="http://schemas.openxmlformats.org/spreadsheetml/2006/main" count="101" uniqueCount="43">
  <si>
    <t>Aluno</t>
  </si>
  <si>
    <t>prova 1</t>
  </si>
  <si>
    <t>Notas</t>
  </si>
  <si>
    <t>Trabalho</t>
  </si>
  <si>
    <t>Prova- conceito</t>
  </si>
  <si>
    <t>Disciplina de Fundição</t>
  </si>
  <si>
    <t>TOTAL GA</t>
  </si>
  <si>
    <t>gratificão</t>
  </si>
  <si>
    <t>ALESSANDRO PEREIRA BEDERODE</t>
  </si>
  <si>
    <t>Alisson André Rosa da Silva</t>
  </si>
  <si>
    <t>Claudionei Cardoso Gonçalves</t>
  </si>
  <si>
    <t>Everton da Silva</t>
  </si>
  <si>
    <t>Fabiano Severo Baltezan</t>
  </si>
  <si>
    <t>Fabrício Camargos Keller</t>
  </si>
  <si>
    <t>Felipe Augusto Reichert</t>
  </si>
  <si>
    <t>GUILHERME BRUGNERA SEVERO</t>
  </si>
  <si>
    <t>Jones Jardel Ott</t>
  </si>
  <si>
    <t>LUCAS OLIVEIRA MANGANELLI</t>
  </si>
  <si>
    <t>Lucian Machado Toledo</t>
  </si>
  <si>
    <t>Márcio Luís da Cunha</t>
  </si>
  <si>
    <t>Marco Alves Andretta</t>
  </si>
  <si>
    <t>Marcos Ben Hur Dorneles da Silva</t>
  </si>
  <si>
    <t>Mauricio Barcelos Dutra</t>
  </si>
  <si>
    <t>Paulo Roberto Kovalick de Oliveira</t>
  </si>
  <si>
    <t>Rafael Saraiva Cardoso</t>
  </si>
  <si>
    <t>Renan Castro Rodrigues</t>
  </si>
  <si>
    <t>Renan Leão de Moura</t>
  </si>
  <si>
    <t>Rodrigo Daniel Kuhn Soares</t>
  </si>
  <si>
    <t>RODRIGO GONZATTI</t>
  </si>
  <si>
    <t>TIAGO RODRIGUES</t>
  </si>
  <si>
    <t>Veridiana Löh Schwanck</t>
  </si>
  <si>
    <t>Vinicius Petry da Silveira</t>
  </si>
  <si>
    <t>Willian Campos Cardoso</t>
  </si>
  <si>
    <t>Grau A</t>
  </si>
  <si>
    <t xml:space="preserve">Grau Final </t>
  </si>
  <si>
    <t>Grau B</t>
  </si>
  <si>
    <t>Trabalho Artigo</t>
  </si>
  <si>
    <t>INOVTEC</t>
  </si>
  <si>
    <t>TOTAL GB</t>
  </si>
  <si>
    <t>PDF</t>
  </si>
  <si>
    <t>DOC</t>
  </si>
  <si>
    <t>PPT</t>
  </si>
  <si>
    <t>Apresentação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</si>
</sst>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0" xfId="0" applyAlignment="1">
      <alignment horizontal="center"/>
    </xf>
    <xf numFmtId="0" fontId="1" fillId="0" borderId="3" xfId="0" applyFont="1" applyBorder="1" applyAlignment="1"/>
    <xf numFmtId="0" fontId="1" fillId="0" borderId="4" xfId="0" applyFont="1" applyBorder="1" applyAlignment="1"/>
    <xf numFmtId="164" fontId="0" fillId="0" borderId="1" xfId="0" applyNumberForma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/>
    <xf numFmtId="164" fontId="2" fillId="0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J28" sqref="J28"/>
    </sheetView>
  </sheetViews>
  <sheetFormatPr defaultRowHeight="15"/>
  <cols>
    <col min="1" max="1" width="3" bestFit="1" customWidth="1"/>
    <col min="2" max="2" width="32.140625" bestFit="1" customWidth="1"/>
    <col min="3" max="3" width="9.7109375" customWidth="1"/>
    <col min="5" max="5" width="2.5703125" customWidth="1"/>
    <col min="6" max="6" width="11.85546875" customWidth="1"/>
  </cols>
  <sheetData>
    <row r="1" spans="1:10">
      <c r="B1" s="16"/>
      <c r="C1" s="16"/>
      <c r="D1" s="16"/>
      <c r="E1" s="16"/>
      <c r="F1" s="16"/>
      <c r="G1" s="16"/>
      <c r="H1" s="16"/>
      <c r="I1" s="16"/>
    </row>
    <row r="2" spans="1:10">
      <c r="A2" s="16" t="s">
        <v>5</v>
      </c>
      <c r="B2" s="16"/>
      <c r="C2" s="16"/>
      <c r="D2" s="16"/>
      <c r="E2" s="16"/>
      <c r="F2" s="16"/>
      <c r="G2" s="16"/>
      <c r="H2" s="16"/>
      <c r="I2" s="16"/>
    </row>
    <row r="3" spans="1:10">
      <c r="F3" s="15"/>
    </row>
    <row r="4" spans="1:10">
      <c r="C4" s="8" t="s">
        <v>2</v>
      </c>
      <c r="D4" s="9"/>
      <c r="E4" s="9"/>
      <c r="F4" s="13"/>
    </row>
    <row r="5" spans="1:10">
      <c r="A5" s="1"/>
      <c r="B5" s="4" t="s">
        <v>0</v>
      </c>
      <c r="C5" s="4" t="s">
        <v>33</v>
      </c>
      <c r="D5" s="4" t="s">
        <v>35</v>
      </c>
      <c r="E5" s="4"/>
      <c r="F5" s="4" t="s">
        <v>34</v>
      </c>
      <c r="G5" s="11"/>
      <c r="H5" s="11"/>
      <c r="I5" s="6"/>
      <c r="J5" s="6"/>
    </row>
    <row r="6" spans="1:10">
      <c r="A6" s="1"/>
      <c r="B6" s="4"/>
      <c r="C6" s="4"/>
      <c r="D6" s="3"/>
      <c r="E6" s="3"/>
      <c r="F6" s="4"/>
      <c r="G6" s="6"/>
      <c r="H6" s="6"/>
      <c r="I6" s="6"/>
      <c r="J6" s="6"/>
    </row>
    <row r="7" spans="1:10">
      <c r="A7" s="5">
        <v>1</v>
      </c>
      <c r="B7" t="s">
        <v>8</v>
      </c>
      <c r="C7" s="10">
        <f>'Grau A'!F7</f>
        <v>7.1176470588235299</v>
      </c>
      <c r="D7" s="10">
        <f>'Grau B'!J8</f>
        <v>3</v>
      </c>
      <c r="E7" s="10"/>
      <c r="F7" s="10">
        <f>(C7+D7)/2</f>
        <v>5.0588235294117645</v>
      </c>
      <c r="G7" s="12"/>
      <c r="H7" s="6"/>
      <c r="I7" s="6"/>
      <c r="J7" s="6"/>
    </row>
    <row r="8" spans="1:10">
      <c r="A8" s="5">
        <v>2</v>
      </c>
      <c r="B8" t="s">
        <v>9</v>
      </c>
      <c r="C8" s="10">
        <f>'Grau A'!F8</f>
        <v>8.367647058823529</v>
      </c>
      <c r="D8" s="10">
        <f>'Grau B'!J9</f>
        <v>0</v>
      </c>
      <c r="E8" s="10"/>
      <c r="F8" s="10">
        <f t="shared" ref="F8:F31" si="0">(C8+D8)/2</f>
        <v>4.1838235294117645</v>
      </c>
      <c r="G8" s="12"/>
      <c r="H8" s="6"/>
      <c r="I8" s="6"/>
      <c r="J8" s="6"/>
    </row>
    <row r="9" spans="1:10">
      <c r="A9" s="5">
        <v>3</v>
      </c>
      <c r="B9" t="s">
        <v>10</v>
      </c>
      <c r="C9" s="10">
        <f>'Grau A'!F9</f>
        <v>8.779411764705884</v>
      </c>
      <c r="D9" s="10">
        <f>'Grau B'!J10</f>
        <v>3</v>
      </c>
      <c r="E9" s="10"/>
      <c r="F9" s="10">
        <f t="shared" si="0"/>
        <v>5.889705882352942</v>
      </c>
      <c r="G9" s="12"/>
      <c r="H9" s="6"/>
      <c r="I9" s="6"/>
      <c r="J9" s="6"/>
    </row>
    <row r="10" spans="1:10">
      <c r="A10" s="5">
        <v>4</v>
      </c>
      <c r="B10" t="s">
        <v>11</v>
      </c>
      <c r="C10" s="10">
        <f>'Grau A'!F10</f>
        <v>9.1764705882352935</v>
      </c>
      <c r="D10" s="10">
        <f>'Grau B'!J11</f>
        <v>4</v>
      </c>
      <c r="E10" s="10"/>
      <c r="F10" s="10">
        <f t="shared" si="0"/>
        <v>6.5882352941176467</v>
      </c>
      <c r="G10" s="12"/>
      <c r="H10" s="6"/>
      <c r="I10" s="6"/>
      <c r="J10" s="6"/>
    </row>
    <row r="11" spans="1:10">
      <c r="A11" s="5">
        <v>5</v>
      </c>
      <c r="B11" t="s">
        <v>12</v>
      </c>
      <c r="C11" s="10">
        <f>'Grau A'!F11</f>
        <v>8.4558823529411775</v>
      </c>
      <c r="D11" s="10">
        <f>'Grau B'!J12</f>
        <v>4</v>
      </c>
      <c r="E11" s="10"/>
      <c r="F11" s="10">
        <f t="shared" si="0"/>
        <v>6.2279411764705888</v>
      </c>
      <c r="G11" s="12"/>
    </row>
    <row r="12" spans="1:10">
      <c r="A12" s="5">
        <v>6</v>
      </c>
      <c r="B12" t="s">
        <v>13</v>
      </c>
      <c r="C12" s="10">
        <f>'Grau A'!F12</f>
        <v>8.4558823529411775</v>
      </c>
      <c r="D12" s="10">
        <f>'Grau B'!J13</f>
        <v>0</v>
      </c>
      <c r="E12" s="10"/>
      <c r="F12" s="10">
        <f t="shared" si="0"/>
        <v>4.2279411764705888</v>
      </c>
      <c r="G12" s="12"/>
    </row>
    <row r="13" spans="1:10">
      <c r="A13" s="5">
        <v>7</v>
      </c>
      <c r="B13" t="s">
        <v>14</v>
      </c>
      <c r="C13" s="10">
        <f>'Grau A'!F13</f>
        <v>9.5882352941176467</v>
      </c>
      <c r="D13" s="10">
        <f>'Grau B'!J14</f>
        <v>0</v>
      </c>
      <c r="E13" s="10"/>
      <c r="F13" s="10">
        <f t="shared" si="0"/>
        <v>4.7941176470588234</v>
      </c>
      <c r="G13" s="12"/>
    </row>
    <row r="14" spans="1:10">
      <c r="A14" s="5">
        <v>8</v>
      </c>
      <c r="B14" t="s">
        <v>15</v>
      </c>
      <c r="C14" s="10">
        <f>'Grau A'!F14</f>
        <v>9.6911764705882355</v>
      </c>
      <c r="D14" s="14">
        <f>'Grau B'!J15</f>
        <v>3</v>
      </c>
      <c r="E14" s="14"/>
      <c r="F14" s="10">
        <f t="shared" si="0"/>
        <v>6.3455882352941178</v>
      </c>
      <c r="G14" s="12"/>
    </row>
    <row r="15" spans="1:10">
      <c r="A15" s="5">
        <v>9</v>
      </c>
      <c r="B15" t="s">
        <v>16</v>
      </c>
      <c r="C15" s="10">
        <f>'Grau A'!F15</f>
        <v>6.2794117647058831</v>
      </c>
      <c r="D15" s="10">
        <f>'Grau B'!J16</f>
        <v>0</v>
      </c>
      <c r="E15" s="10"/>
      <c r="F15" s="10">
        <f t="shared" si="0"/>
        <v>3.1397058823529416</v>
      </c>
      <c r="G15" s="12"/>
    </row>
    <row r="16" spans="1:10">
      <c r="A16" s="5">
        <v>10</v>
      </c>
      <c r="B16" t="s">
        <v>17</v>
      </c>
      <c r="C16" s="10">
        <f>'Grau A'!F16</f>
        <v>8.264705882352942</v>
      </c>
      <c r="D16" s="10">
        <f>'Grau B'!J17</f>
        <v>0</v>
      </c>
      <c r="E16" s="10"/>
      <c r="F16" s="10">
        <f t="shared" si="0"/>
        <v>4.132352941176471</v>
      </c>
      <c r="G16" s="12"/>
    </row>
    <row r="17" spans="1:7">
      <c r="A17" s="5">
        <v>11</v>
      </c>
      <c r="B17" t="s">
        <v>18</v>
      </c>
      <c r="C17" s="10">
        <f>'Grau A'!F17</f>
        <v>9.5882352941176467</v>
      </c>
      <c r="D17" s="10">
        <f>'Grau B'!J18</f>
        <v>4</v>
      </c>
      <c r="E17" s="10"/>
      <c r="F17" s="10">
        <f t="shared" si="0"/>
        <v>6.7941176470588234</v>
      </c>
      <c r="G17" s="12"/>
    </row>
    <row r="18" spans="1:7">
      <c r="A18" s="5">
        <v>12</v>
      </c>
      <c r="B18" t="s">
        <v>19</v>
      </c>
      <c r="C18" s="10">
        <f>'Grau A'!F18</f>
        <v>8.6764705882352935</v>
      </c>
      <c r="D18" s="10">
        <f>'Grau B'!J19</f>
        <v>3</v>
      </c>
      <c r="E18" s="10"/>
      <c r="F18" s="10">
        <f t="shared" si="0"/>
        <v>5.8382352941176467</v>
      </c>
      <c r="G18" s="12"/>
    </row>
    <row r="19" spans="1:7">
      <c r="A19" s="5">
        <v>13</v>
      </c>
      <c r="B19" t="s">
        <v>20</v>
      </c>
      <c r="C19" s="10">
        <f>'Grau A'!F19</f>
        <v>8.0588235294117645</v>
      </c>
      <c r="D19" s="10">
        <f>'Grau B'!J20</f>
        <v>0</v>
      </c>
      <c r="E19" s="10"/>
      <c r="F19" s="10">
        <f t="shared" si="0"/>
        <v>4.0294117647058822</v>
      </c>
      <c r="G19" s="12"/>
    </row>
    <row r="20" spans="1:7">
      <c r="A20" s="5">
        <v>14</v>
      </c>
      <c r="B20" t="s">
        <v>21</v>
      </c>
      <c r="C20" s="10">
        <f>'Grau A'!F20</f>
        <v>7.2205882352941178</v>
      </c>
      <c r="D20" s="10">
        <f>'Grau B'!J21</f>
        <v>3</v>
      </c>
      <c r="E20" s="10"/>
      <c r="F20" s="10">
        <f t="shared" si="0"/>
        <v>5.1102941176470589</v>
      </c>
      <c r="G20" s="12"/>
    </row>
    <row r="21" spans="1:7">
      <c r="A21" s="5">
        <v>15</v>
      </c>
      <c r="B21" t="s">
        <v>22</v>
      </c>
      <c r="C21" s="10">
        <f>'Grau A'!F21</f>
        <v>5.3529411764705888</v>
      </c>
      <c r="D21" s="10">
        <f>'Grau B'!J22</f>
        <v>0</v>
      </c>
      <c r="E21" s="10"/>
      <c r="F21" s="10">
        <f t="shared" si="0"/>
        <v>2.6764705882352944</v>
      </c>
      <c r="G21" s="12"/>
    </row>
    <row r="22" spans="1:7">
      <c r="A22" s="5">
        <v>16</v>
      </c>
      <c r="B22" t="s">
        <v>23</v>
      </c>
      <c r="C22" s="10">
        <f>'Grau A'!F22</f>
        <v>7.5352941176470596</v>
      </c>
      <c r="D22" s="10">
        <f>'Grau B'!J23</f>
        <v>3</v>
      </c>
      <c r="E22" s="10"/>
      <c r="F22" s="10">
        <f t="shared" si="0"/>
        <v>5.2676470588235293</v>
      </c>
      <c r="G22" s="12"/>
    </row>
    <row r="23" spans="1:7">
      <c r="A23" s="5">
        <v>17</v>
      </c>
      <c r="B23" t="s">
        <v>24</v>
      </c>
      <c r="C23" s="10">
        <f>'Grau A'!F23</f>
        <v>7.9411764705882364</v>
      </c>
      <c r="D23" s="10">
        <f>'Grau B'!J24</f>
        <v>0</v>
      </c>
      <c r="E23" s="10"/>
      <c r="F23" s="10">
        <f t="shared" si="0"/>
        <v>3.9705882352941182</v>
      </c>
      <c r="G23" s="12"/>
    </row>
    <row r="24" spans="1:7">
      <c r="A24" s="5">
        <v>18</v>
      </c>
      <c r="B24" t="s">
        <v>25</v>
      </c>
      <c r="C24" s="10">
        <f>'Grau A'!F24</f>
        <v>5.7647058823529411</v>
      </c>
      <c r="D24" s="10">
        <f>'Grau B'!J25</f>
        <v>0</v>
      </c>
      <c r="E24" s="10"/>
      <c r="F24" s="10">
        <f t="shared" si="0"/>
        <v>2.8823529411764706</v>
      </c>
      <c r="G24" s="12"/>
    </row>
    <row r="25" spans="1:7">
      <c r="A25" s="5">
        <v>19</v>
      </c>
      <c r="B25" t="s">
        <v>26</v>
      </c>
      <c r="C25" s="10">
        <f>'Grau A'!F25</f>
        <v>6.6029411764705888</v>
      </c>
      <c r="D25" s="10">
        <f>'Grau B'!J26</f>
        <v>0</v>
      </c>
      <c r="E25" s="10"/>
      <c r="F25" s="10">
        <f t="shared" si="0"/>
        <v>3.3014705882352944</v>
      </c>
      <c r="G25" s="12"/>
    </row>
    <row r="26" spans="1:7">
      <c r="A26" s="5">
        <v>20</v>
      </c>
      <c r="B26" t="s">
        <v>27</v>
      </c>
      <c r="C26" s="10">
        <f>'Grau A'!F26</f>
        <v>8.5588235294117645</v>
      </c>
      <c r="D26" s="10">
        <f>'Grau B'!J27</f>
        <v>0</v>
      </c>
      <c r="E26" s="10"/>
      <c r="F26" s="10">
        <f t="shared" si="0"/>
        <v>4.2794117647058822</v>
      </c>
      <c r="G26" s="12"/>
    </row>
    <row r="27" spans="1:7">
      <c r="A27" s="5">
        <v>21</v>
      </c>
      <c r="B27" t="s">
        <v>28</v>
      </c>
      <c r="C27" s="10">
        <f>'Grau A'!F27</f>
        <v>9.6911764705882355</v>
      </c>
      <c r="D27" s="10">
        <f>'Grau B'!J28</f>
        <v>0</v>
      </c>
      <c r="E27" s="10"/>
      <c r="F27" s="10">
        <f t="shared" si="0"/>
        <v>4.8455882352941178</v>
      </c>
      <c r="G27" s="12"/>
    </row>
    <row r="28" spans="1:7">
      <c r="A28" s="5">
        <v>22</v>
      </c>
      <c r="B28" t="s">
        <v>29</v>
      </c>
      <c r="C28" s="10">
        <f>'Grau A'!F28</f>
        <v>6.2794117647058831</v>
      </c>
      <c r="D28" s="10">
        <f>'Grau B'!J29</f>
        <v>0</v>
      </c>
      <c r="E28" s="10"/>
      <c r="F28" s="10">
        <f t="shared" si="0"/>
        <v>3.1397058823529416</v>
      </c>
      <c r="G28" s="12"/>
    </row>
    <row r="29" spans="1:7">
      <c r="A29" s="5">
        <v>23</v>
      </c>
      <c r="B29" t="s">
        <v>30</v>
      </c>
      <c r="C29" s="10">
        <f>'Grau A'!F29</f>
        <v>9.1764705882352935</v>
      </c>
      <c r="D29" s="10">
        <f>'Grau B'!J30</f>
        <v>4</v>
      </c>
      <c r="E29" s="10"/>
      <c r="F29" s="10">
        <f t="shared" si="0"/>
        <v>6.5882352941176467</v>
      </c>
      <c r="G29" s="12"/>
    </row>
    <row r="30" spans="1:7">
      <c r="A30" s="5">
        <v>24</v>
      </c>
      <c r="B30" t="s">
        <v>31</v>
      </c>
      <c r="C30" s="10">
        <f>'Grau A'!F30</f>
        <v>6.6176470588235299</v>
      </c>
      <c r="D30" s="10">
        <f>'Grau B'!J31</f>
        <v>0</v>
      </c>
      <c r="E30" s="10"/>
      <c r="F30" s="10">
        <f t="shared" si="0"/>
        <v>3.3088235294117649</v>
      </c>
      <c r="G30" s="12"/>
    </row>
    <row r="31" spans="1:7">
      <c r="A31" s="5">
        <v>25</v>
      </c>
      <c r="B31" t="s">
        <v>32</v>
      </c>
      <c r="C31" s="10">
        <f>'Grau A'!F31</f>
        <v>7.1176470588235299</v>
      </c>
      <c r="D31" s="10">
        <f>'Grau B'!J32</f>
        <v>0</v>
      </c>
      <c r="E31" s="10"/>
      <c r="F31" s="10">
        <f t="shared" si="0"/>
        <v>3.5588235294117649</v>
      </c>
      <c r="G31" s="12"/>
    </row>
    <row r="32" spans="1:7">
      <c r="F32" s="15"/>
    </row>
    <row r="33" spans="6:6">
      <c r="F33" s="15"/>
    </row>
    <row r="34" spans="6:6">
      <c r="F34" s="15"/>
    </row>
    <row r="35" spans="6:6">
      <c r="F35" s="15"/>
    </row>
    <row r="36" spans="6:6">
      <c r="F36" s="15"/>
    </row>
    <row r="37" spans="6:6">
      <c r="F37" s="15"/>
    </row>
    <row r="38" spans="6:6">
      <c r="F38" s="15"/>
    </row>
    <row r="39" spans="6:6">
      <c r="F39" s="15"/>
    </row>
  </sheetData>
  <mergeCells count="2">
    <mergeCell ref="B1:I1"/>
    <mergeCell ref="A2:I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topLeftCell="A10" workbookViewId="0">
      <selection activeCell="I24" sqref="I24"/>
    </sheetView>
  </sheetViews>
  <sheetFormatPr defaultRowHeight="15"/>
  <cols>
    <col min="1" max="1" width="4.28515625" customWidth="1"/>
    <col min="2" max="2" width="42.140625" bestFit="1" customWidth="1"/>
    <col min="3" max="3" width="11.140625" customWidth="1"/>
    <col min="4" max="4" width="14.85546875" bestFit="1" customWidth="1"/>
    <col min="5" max="5" width="9.140625" style="7"/>
    <col min="6" max="6" width="11" customWidth="1"/>
    <col min="9" max="9" width="16.85546875" customWidth="1"/>
  </cols>
  <sheetData>
    <row r="1" spans="1:9">
      <c r="B1" s="16"/>
      <c r="C1" s="16"/>
      <c r="D1" s="16"/>
      <c r="E1" s="16"/>
      <c r="F1" s="16"/>
      <c r="G1" s="16"/>
      <c r="H1" s="16"/>
    </row>
    <row r="2" spans="1:9">
      <c r="A2" s="16" t="s">
        <v>5</v>
      </c>
      <c r="B2" s="16"/>
      <c r="C2" s="16"/>
      <c r="D2" s="16"/>
      <c r="E2" s="16"/>
      <c r="F2" s="16"/>
      <c r="G2" s="16"/>
      <c r="H2" s="16"/>
    </row>
    <row r="4" spans="1:9">
      <c r="C4" s="8" t="s">
        <v>2</v>
      </c>
      <c r="D4" s="9"/>
      <c r="E4" s="13"/>
    </row>
    <row r="5" spans="1:9">
      <c r="A5" s="1"/>
      <c r="B5" s="2" t="s">
        <v>0</v>
      </c>
      <c r="C5" s="2" t="s">
        <v>1</v>
      </c>
      <c r="D5" s="3" t="s">
        <v>4</v>
      </c>
      <c r="E5" s="3" t="s">
        <v>3</v>
      </c>
      <c r="F5" s="11" t="s">
        <v>6</v>
      </c>
      <c r="G5" s="11" t="s">
        <v>7</v>
      </c>
      <c r="H5" s="6"/>
      <c r="I5" s="6"/>
    </row>
    <row r="6" spans="1:9">
      <c r="A6" s="1"/>
      <c r="B6" s="4"/>
      <c r="C6" s="4"/>
      <c r="D6" s="3"/>
      <c r="E6" s="3"/>
      <c r="F6" s="6"/>
      <c r="G6" s="6"/>
      <c r="H6" s="6"/>
      <c r="I6" s="6"/>
    </row>
    <row r="7" spans="1:9">
      <c r="A7" s="5">
        <v>1</v>
      </c>
      <c r="B7" t="s">
        <v>8</v>
      </c>
      <c r="C7" s="10">
        <f>(10/17)*100</f>
        <v>58.82352941176471</v>
      </c>
      <c r="D7" s="10">
        <f>C7*0.07</f>
        <v>4.1176470588235299</v>
      </c>
      <c r="E7" s="10">
        <v>3</v>
      </c>
      <c r="F7" s="12">
        <f>D7+E7</f>
        <v>7.1176470588235299</v>
      </c>
      <c r="G7" s="6"/>
      <c r="H7" s="6"/>
      <c r="I7" s="6"/>
    </row>
    <row r="8" spans="1:9">
      <c r="A8" s="5">
        <v>2</v>
      </c>
      <c r="B8" t="s">
        <v>9</v>
      </c>
      <c r="C8" s="10">
        <f>(14.25/17)*100</f>
        <v>83.82352941176471</v>
      </c>
      <c r="D8" s="10">
        <f t="shared" ref="D8:D31" si="0">C8*0.07</f>
        <v>5.8676470588235299</v>
      </c>
      <c r="E8" s="10">
        <v>2.5</v>
      </c>
      <c r="F8" s="12">
        <f t="shared" ref="F8:F31" si="1">D8+E8</f>
        <v>8.367647058823529</v>
      </c>
      <c r="G8" s="6"/>
      <c r="H8" s="6"/>
      <c r="I8" s="6"/>
    </row>
    <row r="9" spans="1:9">
      <c r="A9" s="5">
        <v>3</v>
      </c>
      <c r="B9" t="s">
        <v>10</v>
      </c>
      <c r="C9" s="10">
        <f>(15.25/17)*100</f>
        <v>89.705882352941174</v>
      </c>
      <c r="D9" s="10">
        <f t="shared" si="0"/>
        <v>6.2794117647058831</v>
      </c>
      <c r="E9" s="10">
        <v>2.5</v>
      </c>
      <c r="F9" s="12">
        <f t="shared" si="1"/>
        <v>8.779411764705884</v>
      </c>
      <c r="G9" s="6"/>
      <c r="H9" s="6"/>
      <c r="I9" s="6"/>
    </row>
    <row r="10" spans="1:9">
      <c r="A10" s="5">
        <v>4</v>
      </c>
      <c r="B10" t="s">
        <v>11</v>
      </c>
      <c r="C10" s="10">
        <f>(15/17)*100</f>
        <v>88.235294117647058</v>
      </c>
      <c r="D10" s="10">
        <f t="shared" si="0"/>
        <v>6.1764705882352944</v>
      </c>
      <c r="E10" s="10">
        <v>3</v>
      </c>
      <c r="F10" s="12">
        <f t="shared" si="1"/>
        <v>9.1764705882352935</v>
      </c>
      <c r="G10" s="6"/>
      <c r="H10" s="6"/>
      <c r="I10" s="6"/>
    </row>
    <row r="11" spans="1:9">
      <c r="A11" s="5">
        <v>5</v>
      </c>
      <c r="B11" t="s">
        <v>12</v>
      </c>
      <c r="C11" s="10">
        <f>(13.25/17)*100</f>
        <v>77.941176470588232</v>
      </c>
      <c r="D11" s="10">
        <f t="shared" si="0"/>
        <v>5.4558823529411766</v>
      </c>
      <c r="E11" s="10">
        <v>3</v>
      </c>
      <c r="F11" s="12">
        <f t="shared" si="1"/>
        <v>8.4558823529411775</v>
      </c>
    </row>
    <row r="12" spans="1:9">
      <c r="A12" s="5">
        <v>6</v>
      </c>
      <c r="B12" t="s">
        <v>13</v>
      </c>
      <c r="C12" s="10">
        <f>(13.25/17)*100</f>
        <v>77.941176470588232</v>
      </c>
      <c r="D12" s="10">
        <f t="shared" si="0"/>
        <v>5.4558823529411766</v>
      </c>
      <c r="E12" s="10">
        <v>3</v>
      </c>
      <c r="F12" s="12">
        <f t="shared" si="1"/>
        <v>8.4558823529411775</v>
      </c>
    </row>
    <row r="13" spans="1:9">
      <c r="A13" s="5">
        <v>7</v>
      </c>
      <c r="B13" t="s">
        <v>14</v>
      </c>
      <c r="C13" s="10">
        <f>(16/17)*100</f>
        <v>94.117647058823522</v>
      </c>
      <c r="D13" s="10">
        <f t="shared" si="0"/>
        <v>6.5882352941176467</v>
      </c>
      <c r="E13" s="10">
        <v>3</v>
      </c>
      <c r="F13" s="12">
        <f t="shared" si="1"/>
        <v>9.5882352941176467</v>
      </c>
    </row>
    <row r="14" spans="1:9">
      <c r="A14" s="5">
        <v>8</v>
      </c>
      <c r="B14" t="s">
        <v>15</v>
      </c>
      <c r="C14" s="10">
        <f>(16.25/17)*100</f>
        <v>95.588235294117652</v>
      </c>
      <c r="D14" s="14">
        <f t="shared" si="0"/>
        <v>6.6911764705882364</v>
      </c>
      <c r="E14" s="10">
        <v>3</v>
      </c>
      <c r="F14" s="12">
        <f t="shared" si="1"/>
        <v>9.6911764705882355</v>
      </c>
    </row>
    <row r="15" spans="1:9">
      <c r="A15" s="5">
        <v>9</v>
      </c>
      <c r="B15" t="s">
        <v>16</v>
      </c>
      <c r="C15" s="10">
        <f>(15.25/17)*100</f>
        <v>89.705882352941174</v>
      </c>
      <c r="D15" s="10">
        <f t="shared" si="0"/>
        <v>6.2794117647058831</v>
      </c>
      <c r="E15" s="17">
        <v>0</v>
      </c>
      <c r="F15" s="12">
        <f t="shared" si="1"/>
        <v>6.2794117647058831</v>
      </c>
    </row>
    <row r="16" spans="1:9">
      <c r="A16" s="5">
        <v>10</v>
      </c>
      <c r="B16" t="s">
        <v>17</v>
      </c>
      <c r="C16" s="10">
        <f>(14/17)*100</f>
        <v>82.35294117647058</v>
      </c>
      <c r="D16" s="10">
        <f t="shared" si="0"/>
        <v>5.7647058823529411</v>
      </c>
      <c r="E16" s="10">
        <v>2.5</v>
      </c>
      <c r="F16" s="12">
        <f t="shared" si="1"/>
        <v>8.264705882352942</v>
      </c>
    </row>
    <row r="17" spans="1:6">
      <c r="A17" s="5">
        <v>11</v>
      </c>
      <c r="B17" t="s">
        <v>18</v>
      </c>
      <c r="C17" s="10">
        <f>(16/17)*100</f>
        <v>94.117647058823522</v>
      </c>
      <c r="D17" s="10">
        <f t="shared" si="0"/>
        <v>6.5882352941176467</v>
      </c>
      <c r="E17" s="10">
        <v>3</v>
      </c>
      <c r="F17" s="12">
        <f t="shared" si="1"/>
        <v>9.5882352941176467</v>
      </c>
    </row>
    <row r="18" spans="1:6">
      <c r="A18" s="5">
        <v>12</v>
      </c>
      <c r="B18" t="s">
        <v>19</v>
      </c>
      <c r="C18" s="10">
        <f>(15/17)*100</f>
        <v>88.235294117647058</v>
      </c>
      <c r="D18" s="10">
        <f t="shared" si="0"/>
        <v>6.1764705882352944</v>
      </c>
      <c r="E18" s="10">
        <v>2.5</v>
      </c>
      <c r="F18" s="12">
        <f t="shared" si="1"/>
        <v>8.6764705882352935</v>
      </c>
    </row>
    <row r="19" spans="1:6">
      <c r="A19" s="5">
        <v>13</v>
      </c>
      <c r="B19" t="s">
        <v>20</v>
      </c>
      <c r="C19" s="10">
        <f>(13.5/17)*100</f>
        <v>79.411764705882348</v>
      </c>
      <c r="D19" s="10">
        <f t="shared" si="0"/>
        <v>5.5588235294117645</v>
      </c>
      <c r="E19" s="10">
        <v>2.5</v>
      </c>
      <c r="F19" s="12">
        <f t="shared" si="1"/>
        <v>8.0588235294117645</v>
      </c>
    </row>
    <row r="20" spans="1:6">
      <c r="A20" s="5">
        <v>14</v>
      </c>
      <c r="B20" t="s">
        <v>21</v>
      </c>
      <c r="C20" s="10">
        <f>(10.25/17)*100</f>
        <v>60.294117647058819</v>
      </c>
      <c r="D20" s="10">
        <f t="shared" si="0"/>
        <v>4.2205882352941178</v>
      </c>
      <c r="E20" s="10">
        <v>3</v>
      </c>
      <c r="F20" s="12">
        <f t="shared" si="1"/>
        <v>7.2205882352941178</v>
      </c>
    </row>
    <row r="21" spans="1:6">
      <c r="A21" s="5">
        <v>15</v>
      </c>
      <c r="B21" t="s">
        <v>22</v>
      </c>
      <c r="C21" s="10">
        <f>(13/17)*100</f>
        <v>76.470588235294116</v>
      </c>
      <c r="D21" s="10">
        <f t="shared" si="0"/>
        <v>5.3529411764705888</v>
      </c>
      <c r="E21" s="17">
        <v>0</v>
      </c>
      <c r="F21" s="12">
        <f t="shared" si="1"/>
        <v>5.3529411764705888</v>
      </c>
    </row>
    <row r="22" spans="1:6">
      <c r="A22" s="5">
        <v>16</v>
      </c>
      <c r="B22" t="s">
        <v>23</v>
      </c>
      <c r="C22" s="10">
        <f>(11.5/17)*100</f>
        <v>67.64705882352942</v>
      </c>
      <c r="D22" s="10">
        <f t="shared" si="0"/>
        <v>4.7352941176470598</v>
      </c>
      <c r="E22" s="10">
        <v>2.8</v>
      </c>
      <c r="F22" s="12">
        <f t="shared" si="1"/>
        <v>7.5352941176470596</v>
      </c>
    </row>
    <row r="23" spans="1:6">
      <c r="A23" s="5">
        <v>17</v>
      </c>
      <c r="B23" t="s">
        <v>24</v>
      </c>
      <c r="C23" s="10">
        <f>(12/17)*100</f>
        <v>70.588235294117652</v>
      </c>
      <c r="D23" s="10">
        <f t="shared" si="0"/>
        <v>4.9411764705882364</v>
      </c>
      <c r="E23" s="10">
        <v>3</v>
      </c>
      <c r="F23" s="12">
        <f t="shared" si="1"/>
        <v>7.9411764705882364</v>
      </c>
    </row>
    <row r="24" spans="1:6">
      <c r="A24" s="5">
        <v>18</v>
      </c>
      <c r="B24" t="s">
        <v>25</v>
      </c>
      <c r="C24" s="10">
        <f>(14/17)*100</f>
        <v>82.35294117647058</v>
      </c>
      <c r="D24" s="10">
        <f t="shared" si="0"/>
        <v>5.7647058823529411</v>
      </c>
      <c r="E24" s="17">
        <v>0</v>
      </c>
      <c r="F24" s="12">
        <f t="shared" si="1"/>
        <v>5.7647058823529411</v>
      </c>
    </row>
    <row r="25" spans="1:6">
      <c r="A25" s="5">
        <v>19</v>
      </c>
      <c r="B25" t="s">
        <v>26</v>
      </c>
      <c r="C25" s="10">
        <f>(8.75/17)*100</f>
        <v>51.470588235294116</v>
      </c>
      <c r="D25" s="10">
        <f t="shared" si="0"/>
        <v>3.6029411764705883</v>
      </c>
      <c r="E25" s="10">
        <v>3</v>
      </c>
      <c r="F25" s="12">
        <f t="shared" si="1"/>
        <v>6.6029411764705888</v>
      </c>
    </row>
    <row r="26" spans="1:6">
      <c r="A26" s="5">
        <v>20</v>
      </c>
      <c r="B26" t="s">
        <v>27</v>
      </c>
      <c r="C26" s="10">
        <f>(13.5/17)*100</f>
        <v>79.411764705882348</v>
      </c>
      <c r="D26" s="10">
        <f t="shared" si="0"/>
        <v>5.5588235294117645</v>
      </c>
      <c r="E26" s="10">
        <v>3</v>
      </c>
      <c r="F26" s="12">
        <f t="shared" si="1"/>
        <v>8.5588235294117645</v>
      </c>
    </row>
    <row r="27" spans="1:6">
      <c r="A27" s="5">
        <v>21</v>
      </c>
      <c r="B27" t="s">
        <v>28</v>
      </c>
      <c r="C27" s="10">
        <f>(16.25/17)*100</f>
        <v>95.588235294117652</v>
      </c>
      <c r="D27" s="10">
        <f t="shared" si="0"/>
        <v>6.6911764705882364</v>
      </c>
      <c r="E27" s="10">
        <v>3</v>
      </c>
      <c r="F27" s="12">
        <f t="shared" si="1"/>
        <v>9.6911764705882355</v>
      </c>
    </row>
    <row r="28" spans="1:6">
      <c r="A28" s="5">
        <v>22</v>
      </c>
      <c r="B28" t="s">
        <v>29</v>
      </c>
      <c r="C28" s="10">
        <f>(15.25/17)*100</f>
        <v>89.705882352941174</v>
      </c>
      <c r="D28" s="10">
        <f t="shared" si="0"/>
        <v>6.2794117647058831</v>
      </c>
      <c r="E28" s="17">
        <v>0</v>
      </c>
      <c r="F28" s="12">
        <f t="shared" si="1"/>
        <v>6.2794117647058831</v>
      </c>
    </row>
    <row r="29" spans="1:6">
      <c r="A29" s="5">
        <v>23</v>
      </c>
      <c r="B29" t="s">
        <v>30</v>
      </c>
      <c r="C29" s="10">
        <f>(15/17)*100</f>
        <v>88.235294117647058</v>
      </c>
      <c r="D29" s="10">
        <f t="shared" si="0"/>
        <v>6.1764705882352944</v>
      </c>
      <c r="E29" s="10">
        <v>3</v>
      </c>
      <c r="F29" s="12">
        <f t="shared" si="1"/>
        <v>9.1764705882352935</v>
      </c>
    </row>
    <row r="30" spans="1:6">
      <c r="A30" s="5">
        <v>24</v>
      </c>
      <c r="B30" t="s">
        <v>31</v>
      </c>
      <c r="C30" s="10">
        <f>(10/17)*100</f>
        <v>58.82352941176471</v>
      </c>
      <c r="D30" s="10">
        <f t="shared" si="0"/>
        <v>4.1176470588235299</v>
      </c>
      <c r="E30" s="10">
        <v>2.5</v>
      </c>
      <c r="F30" s="12">
        <f t="shared" si="1"/>
        <v>6.6176470588235299</v>
      </c>
    </row>
    <row r="31" spans="1:6">
      <c r="A31" s="5">
        <v>25</v>
      </c>
      <c r="B31" t="s">
        <v>32</v>
      </c>
      <c r="C31" s="10">
        <f>(10/17)*100</f>
        <v>58.82352941176471</v>
      </c>
      <c r="D31" s="10">
        <f t="shared" si="0"/>
        <v>4.1176470588235299</v>
      </c>
      <c r="E31" s="10">
        <v>3</v>
      </c>
      <c r="F31" s="12">
        <f t="shared" si="1"/>
        <v>7.1176470588235299</v>
      </c>
    </row>
  </sheetData>
  <mergeCells count="2">
    <mergeCell ref="B1:H1"/>
    <mergeCell ref="A2:H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10" workbookViewId="0">
      <selection activeCell="H15" sqref="H15"/>
    </sheetView>
  </sheetViews>
  <sheetFormatPr defaultRowHeight="15"/>
  <cols>
    <col min="1" max="1" width="3" bestFit="1" customWidth="1"/>
    <col min="2" max="2" width="32.140625" bestFit="1" customWidth="1"/>
    <col min="3" max="3" width="8.140625" customWidth="1"/>
    <col min="4" max="4" width="14.85546875" bestFit="1" customWidth="1"/>
    <col min="5" max="5" width="6.7109375" customWidth="1"/>
    <col min="6" max="6" width="6.85546875" customWidth="1"/>
    <col min="7" max="7" width="8.5703125" customWidth="1"/>
    <col min="8" max="8" width="13.28515625" bestFit="1" customWidth="1"/>
    <col min="10" max="10" width="9.7109375" bestFit="1" customWidth="1"/>
  </cols>
  <sheetData>
    <row r="1" spans="1:1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3">
      <c r="A2" s="16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3">
      <c r="H3" s="15"/>
      <c r="I3" s="15"/>
    </row>
    <row r="4" spans="1:13">
      <c r="C4" s="8" t="s">
        <v>2</v>
      </c>
      <c r="D4" s="9"/>
      <c r="E4" s="9"/>
      <c r="F4" s="9"/>
      <c r="G4" s="9"/>
      <c r="H4" s="13"/>
      <c r="I4" s="22"/>
      <c r="J4" s="23"/>
    </row>
    <row r="5" spans="1:13">
      <c r="A5" s="1"/>
      <c r="B5" s="4" t="s">
        <v>0</v>
      </c>
      <c r="C5" s="4" t="s">
        <v>1</v>
      </c>
      <c r="D5" s="3" t="s">
        <v>4</v>
      </c>
      <c r="E5" s="25" t="s">
        <v>36</v>
      </c>
      <c r="F5" s="26"/>
      <c r="G5" s="26"/>
      <c r="H5" s="27"/>
      <c r="I5" s="4" t="s">
        <v>37</v>
      </c>
      <c r="J5" s="21" t="s">
        <v>38</v>
      </c>
      <c r="K5" s="20"/>
      <c r="L5" s="6"/>
      <c r="M5" s="6"/>
    </row>
    <row r="6" spans="1:13">
      <c r="A6" s="1"/>
      <c r="B6" s="4"/>
      <c r="C6" s="4"/>
      <c r="D6" s="3"/>
      <c r="E6" s="25"/>
      <c r="F6" s="26"/>
      <c r="G6" s="26"/>
      <c r="H6" s="27"/>
      <c r="I6" s="4"/>
      <c r="J6" s="21"/>
      <c r="K6" s="20"/>
      <c r="L6" s="6"/>
      <c r="M6" s="6"/>
    </row>
    <row r="7" spans="1:13">
      <c r="A7" s="1"/>
      <c r="B7" s="4"/>
      <c r="C7" s="17">
        <f>(10/17)*100</f>
        <v>58.82352941176471</v>
      </c>
      <c r="D7" s="3"/>
      <c r="E7" s="3" t="s">
        <v>39</v>
      </c>
      <c r="F7" s="3" t="s">
        <v>40</v>
      </c>
      <c r="G7" s="3" t="s">
        <v>41</v>
      </c>
      <c r="H7" s="3" t="s">
        <v>42</v>
      </c>
      <c r="I7" s="4"/>
      <c r="J7" s="5"/>
      <c r="K7" s="6"/>
      <c r="L7" s="6"/>
      <c r="M7" s="6"/>
    </row>
    <row r="8" spans="1:13">
      <c r="A8" s="5">
        <v>1</v>
      </c>
      <c r="B8" t="s">
        <v>8</v>
      </c>
      <c r="C8" s="17"/>
      <c r="D8" s="10">
        <f>C8*0.07</f>
        <v>0</v>
      </c>
      <c r="E8" s="18"/>
      <c r="F8" s="18">
        <v>1</v>
      </c>
      <c r="G8" s="18">
        <v>1</v>
      </c>
      <c r="H8" s="18">
        <v>1</v>
      </c>
      <c r="I8" s="10"/>
      <c r="J8" s="10">
        <f>SUM(D8:I8)</f>
        <v>3</v>
      </c>
      <c r="K8" s="6"/>
      <c r="L8" s="6"/>
      <c r="M8" s="6"/>
    </row>
    <row r="9" spans="1:13">
      <c r="A9" s="5">
        <v>2</v>
      </c>
      <c r="B9" t="s">
        <v>9</v>
      </c>
      <c r="C9" s="10"/>
      <c r="D9" s="10">
        <f t="shared" ref="D9:D32" si="0">C9*0.07</f>
        <v>0</v>
      </c>
      <c r="E9" s="18"/>
      <c r="F9" s="18"/>
      <c r="G9" s="18"/>
      <c r="H9" s="18"/>
      <c r="I9" s="10"/>
      <c r="J9" s="10">
        <f t="shared" ref="J9:J32" si="1">SUM(D9:I9)</f>
        <v>0</v>
      </c>
      <c r="K9" s="6"/>
      <c r="L9" s="6"/>
      <c r="M9" s="6"/>
    </row>
    <row r="10" spans="1:13">
      <c r="A10" s="5">
        <v>3</v>
      </c>
      <c r="B10" t="s">
        <v>10</v>
      </c>
      <c r="C10" s="10"/>
      <c r="D10" s="10">
        <f t="shared" si="0"/>
        <v>0</v>
      </c>
      <c r="E10" s="18">
        <v>0</v>
      </c>
      <c r="F10" s="18">
        <v>1</v>
      </c>
      <c r="G10" s="18">
        <v>1</v>
      </c>
      <c r="H10" s="18">
        <v>1</v>
      </c>
      <c r="I10" s="10"/>
      <c r="J10" s="10">
        <f t="shared" si="1"/>
        <v>3</v>
      </c>
      <c r="K10" s="6"/>
      <c r="L10" s="6"/>
      <c r="M10" s="6"/>
    </row>
    <row r="11" spans="1:13">
      <c r="A11" s="5">
        <v>4</v>
      </c>
      <c r="B11" t="s">
        <v>11</v>
      </c>
      <c r="C11" s="10"/>
      <c r="D11" s="10">
        <f t="shared" si="0"/>
        <v>0</v>
      </c>
      <c r="E11" s="18">
        <v>1</v>
      </c>
      <c r="F11" s="18">
        <v>1</v>
      </c>
      <c r="G11" s="18">
        <v>1</v>
      </c>
      <c r="H11" s="18">
        <v>1</v>
      </c>
      <c r="I11" s="10"/>
      <c r="J11" s="10">
        <f t="shared" si="1"/>
        <v>4</v>
      </c>
      <c r="K11" s="6"/>
      <c r="L11" s="6"/>
      <c r="M11" s="6"/>
    </row>
    <row r="12" spans="1:13">
      <c r="A12" s="5">
        <v>5</v>
      </c>
      <c r="B12" t="s">
        <v>12</v>
      </c>
      <c r="C12" s="10"/>
      <c r="D12" s="10">
        <f t="shared" si="0"/>
        <v>0</v>
      </c>
      <c r="E12" s="18">
        <v>1</v>
      </c>
      <c r="F12" s="18">
        <v>1</v>
      </c>
      <c r="G12" s="18">
        <v>1</v>
      </c>
      <c r="H12" s="18">
        <v>1</v>
      </c>
      <c r="I12" s="10"/>
      <c r="J12" s="10">
        <f t="shared" si="1"/>
        <v>4</v>
      </c>
    </row>
    <row r="13" spans="1:13">
      <c r="A13" s="5">
        <v>6</v>
      </c>
      <c r="B13" t="s">
        <v>13</v>
      </c>
      <c r="C13" s="10"/>
      <c r="D13" s="10">
        <f t="shared" si="0"/>
        <v>0</v>
      </c>
      <c r="E13" s="18"/>
      <c r="F13" s="18"/>
      <c r="G13" s="18"/>
      <c r="H13" s="18"/>
      <c r="I13" s="10"/>
      <c r="J13" s="10">
        <f t="shared" si="1"/>
        <v>0</v>
      </c>
    </row>
    <row r="14" spans="1:13">
      <c r="A14" s="5">
        <v>7</v>
      </c>
      <c r="B14" t="s">
        <v>14</v>
      </c>
      <c r="C14" s="10"/>
      <c r="D14" s="10">
        <f t="shared" si="0"/>
        <v>0</v>
      </c>
      <c r="E14" s="18"/>
      <c r="F14" s="18"/>
      <c r="G14" s="18"/>
      <c r="H14" s="18"/>
      <c r="I14" s="10"/>
      <c r="J14" s="10">
        <f t="shared" si="1"/>
        <v>0</v>
      </c>
    </row>
    <row r="15" spans="1:13">
      <c r="A15" s="5">
        <v>8</v>
      </c>
      <c r="B15" t="s">
        <v>15</v>
      </c>
      <c r="C15" s="10"/>
      <c r="D15" s="14">
        <f t="shared" si="0"/>
        <v>0</v>
      </c>
      <c r="E15" s="24">
        <v>1</v>
      </c>
      <c r="F15" s="24">
        <v>1</v>
      </c>
      <c r="G15" s="24">
        <v>1</v>
      </c>
      <c r="H15" s="18"/>
      <c r="I15" s="10"/>
      <c r="J15" s="10">
        <f t="shared" si="1"/>
        <v>3</v>
      </c>
    </row>
    <row r="16" spans="1:13">
      <c r="A16" s="5">
        <v>9</v>
      </c>
      <c r="B16" t="s">
        <v>16</v>
      </c>
      <c r="C16" s="10"/>
      <c r="D16" s="10">
        <f t="shared" si="0"/>
        <v>0</v>
      </c>
      <c r="E16" s="18"/>
      <c r="F16" s="18"/>
      <c r="G16" s="18"/>
      <c r="H16" s="19"/>
      <c r="I16" s="17"/>
      <c r="J16" s="10">
        <f t="shared" si="1"/>
        <v>0</v>
      </c>
    </row>
    <row r="17" spans="1:10">
      <c r="A17" s="5">
        <v>10</v>
      </c>
      <c r="B17" t="s">
        <v>17</v>
      </c>
      <c r="C17" s="10"/>
      <c r="D17" s="10">
        <f t="shared" si="0"/>
        <v>0</v>
      </c>
      <c r="E17" s="18"/>
      <c r="F17" s="18"/>
      <c r="G17" s="18"/>
      <c r="H17" s="18"/>
      <c r="I17" s="10"/>
      <c r="J17" s="10">
        <f t="shared" si="1"/>
        <v>0</v>
      </c>
    </row>
    <row r="18" spans="1:10">
      <c r="A18" s="5">
        <v>11</v>
      </c>
      <c r="B18" t="s">
        <v>18</v>
      </c>
      <c r="C18" s="10"/>
      <c r="D18" s="10">
        <f t="shared" si="0"/>
        <v>0</v>
      </c>
      <c r="E18" s="18">
        <v>1</v>
      </c>
      <c r="F18" s="18">
        <v>1</v>
      </c>
      <c r="G18" s="18">
        <v>1</v>
      </c>
      <c r="H18" s="18">
        <v>1</v>
      </c>
      <c r="I18" s="10"/>
      <c r="J18" s="10">
        <f t="shared" si="1"/>
        <v>4</v>
      </c>
    </row>
    <row r="19" spans="1:10">
      <c r="A19" s="5">
        <v>12</v>
      </c>
      <c r="B19" t="s">
        <v>19</v>
      </c>
      <c r="C19" s="10"/>
      <c r="D19" s="10">
        <f t="shared" si="0"/>
        <v>0</v>
      </c>
      <c r="E19" s="18">
        <v>0</v>
      </c>
      <c r="F19" s="18">
        <v>1</v>
      </c>
      <c r="G19" s="18">
        <v>1</v>
      </c>
      <c r="H19" s="18">
        <v>1</v>
      </c>
      <c r="I19" s="10"/>
      <c r="J19" s="10">
        <f t="shared" si="1"/>
        <v>3</v>
      </c>
    </row>
    <row r="20" spans="1:10">
      <c r="A20" s="5">
        <v>13</v>
      </c>
      <c r="B20" t="s">
        <v>20</v>
      </c>
      <c r="C20" s="10"/>
      <c r="D20" s="10">
        <f t="shared" si="0"/>
        <v>0</v>
      </c>
      <c r="E20" s="18"/>
      <c r="F20" s="18"/>
      <c r="G20" s="18"/>
      <c r="H20" s="18"/>
      <c r="I20" s="10"/>
      <c r="J20" s="10">
        <f t="shared" si="1"/>
        <v>0</v>
      </c>
    </row>
    <row r="21" spans="1:10">
      <c r="A21" s="5">
        <v>14</v>
      </c>
      <c r="B21" t="s">
        <v>21</v>
      </c>
      <c r="C21" s="10"/>
      <c r="D21" s="10">
        <f t="shared" si="0"/>
        <v>0</v>
      </c>
      <c r="E21" s="18">
        <v>1</v>
      </c>
      <c r="F21" s="18">
        <v>1</v>
      </c>
      <c r="G21" s="18">
        <v>1</v>
      </c>
      <c r="H21" s="18"/>
      <c r="I21" s="10"/>
      <c r="J21" s="10">
        <f t="shared" si="1"/>
        <v>3</v>
      </c>
    </row>
    <row r="22" spans="1:10">
      <c r="A22" s="5">
        <v>15</v>
      </c>
      <c r="B22" t="s">
        <v>22</v>
      </c>
      <c r="C22" s="10"/>
      <c r="D22" s="10">
        <f t="shared" si="0"/>
        <v>0</v>
      </c>
      <c r="E22" s="18"/>
      <c r="F22" s="18"/>
      <c r="G22" s="18"/>
      <c r="H22" s="19"/>
      <c r="I22" s="17"/>
      <c r="J22" s="10">
        <f t="shared" si="1"/>
        <v>0</v>
      </c>
    </row>
    <row r="23" spans="1:10">
      <c r="A23" s="5">
        <v>16</v>
      </c>
      <c r="B23" t="s">
        <v>23</v>
      </c>
      <c r="C23" s="10"/>
      <c r="D23" s="10">
        <f t="shared" si="0"/>
        <v>0</v>
      </c>
      <c r="E23" s="18"/>
      <c r="F23" s="18">
        <v>1</v>
      </c>
      <c r="G23" s="18">
        <v>1</v>
      </c>
      <c r="H23" s="18">
        <v>1</v>
      </c>
      <c r="I23" s="10"/>
      <c r="J23" s="10">
        <f t="shared" si="1"/>
        <v>3</v>
      </c>
    </row>
    <row r="24" spans="1:10">
      <c r="A24" s="5">
        <v>17</v>
      </c>
      <c r="B24" t="s">
        <v>24</v>
      </c>
      <c r="C24" s="10"/>
      <c r="D24" s="10">
        <f t="shared" si="0"/>
        <v>0</v>
      </c>
      <c r="E24" s="18"/>
      <c r="F24" s="18"/>
      <c r="G24" s="18"/>
      <c r="H24" s="18"/>
      <c r="I24" s="10"/>
      <c r="J24" s="10">
        <f t="shared" si="1"/>
        <v>0</v>
      </c>
    </row>
    <row r="25" spans="1:10">
      <c r="A25" s="5">
        <v>18</v>
      </c>
      <c r="B25" t="s">
        <v>25</v>
      </c>
      <c r="C25" s="10"/>
      <c r="D25" s="10">
        <f t="shared" si="0"/>
        <v>0</v>
      </c>
      <c r="E25" s="18"/>
      <c r="F25" s="18"/>
      <c r="G25" s="18"/>
      <c r="H25" s="19"/>
      <c r="I25" s="17"/>
      <c r="J25" s="10">
        <f t="shared" si="1"/>
        <v>0</v>
      </c>
    </row>
    <row r="26" spans="1:10">
      <c r="A26" s="5">
        <v>19</v>
      </c>
      <c r="B26" t="s">
        <v>26</v>
      </c>
      <c r="C26" s="10"/>
      <c r="D26" s="10">
        <f t="shared" si="0"/>
        <v>0</v>
      </c>
      <c r="E26" s="18"/>
      <c r="F26" s="18"/>
      <c r="G26" s="18"/>
      <c r="H26" s="18"/>
      <c r="I26" s="10"/>
      <c r="J26" s="10">
        <f t="shared" si="1"/>
        <v>0</v>
      </c>
    </row>
    <row r="27" spans="1:10">
      <c r="A27" s="5">
        <v>20</v>
      </c>
      <c r="B27" t="s">
        <v>27</v>
      </c>
      <c r="C27" s="10"/>
      <c r="D27" s="10">
        <f t="shared" si="0"/>
        <v>0</v>
      </c>
      <c r="E27" s="18"/>
      <c r="F27" s="18"/>
      <c r="G27" s="18"/>
      <c r="H27" s="18"/>
      <c r="I27" s="10"/>
      <c r="J27" s="10">
        <f t="shared" si="1"/>
        <v>0</v>
      </c>
    </row>
    <row r="28" spans="1:10">
      <c r="A28" s="5">
        <v>21</v>
      </c>
      <c r="B28" t="s">
        <v>28</v>
      </c>
      <c r="C28" s="10"/>
      <c r="D28" s="10">
        <f t="shared" si="0"/>
        <v>0</v>
      </c>
      <c r="E28" s="18"/>
      <c r="F28" s="18"/>
      <c r="G28" s="18"/>
      <c r="H28" s="18"/>
      <c r="I28" s="10"/>
      <c r="J28" s="10">
        <f t="shared" si="1"/>
        <v>0</v>
      </c>
    </row>
    <row r="29" spans="1:10">
      <c r="A29" s="5">
        <v>22</v>
      </c>
      <c r="B29" t="s">
        <v>29</v>
      </c>
      <c r="C29" s="10"/>
      <c r="D29" s="10">
        <f t="shared" si="0"/>
        <v>0</v>
      </c>
      <c r="E29" s="18"/>
      <c r="F29" s="18"/>
      <c r="G29" s="18"/>
      <c r="H29" s="19"/>
      <c r="I29" s="17"/>
      <c r="J29" s="10">
        <f t="shared" si="1"/>
        <v>0</v>
      </c>
    </row>
    <row r="30" spans="1:10">
      <c r="A30" s="5">
        <v>23</v>
      </c>
      <c r="B30" t="s">
        <v>30</v>
      </c>
      <c r="C30" s="10"/>
      <c r="D30" s="10">
        <f t="shared" si="0"/>
        <v>0</v>
      </c>
      <c r="E30" s="18">
        <v>1</v>
      </c>
      <c r="F30" s="18">
        <v>1</v>
      </c>
      <c r="G30" s="18">
        <v>1</v>
      </c>
      <c r="H30" s="18">
        <v>1</v>
      </c>
      <c r="I30" s="10"/>
      <c r="J30" s="10">
        <f t="shared" si="1"/>
        <v>4</v>
      </c>
    </row>
    <row r="31" spans="1:10">
      <c r="A31" s="5">
        <v>24</v>
      </c>
      <c r="B31" t="s">
        <v>31</v>
      </c>
      <c r="C31" s="10"/>
      <c r="D31" s="10">
        <f t="shared" si="0"/>
        <v>0</v>
      </c>
      <c r="E31" s="18"/>
      <c r="F31" s="18"/>
      <c r="G31" s="18"/>
      <c r="H31" s="18"/>
      <c r="I31" s="10"/>
      <c r="J31" s="10">
        <f t="shared" si="1"/>
        <v>0</v>
      </c>
    </row>
    <row r="32" spans="1:10">
      <c r="A32" s="5">
        <v>25</v>
      </c>
      <c r="B32" t="s">
        <v>32</v>
      </c>
      <c r="C32" s="10"/>
      <c r="D32" s="10">
        <f t="shared" si="0"/>
        <v>0</v>
      </c>
      <c r="E32" s="18"/>
      <c r="F32" s="18"/>
      <c r="G32" s="18"/>
      <c r="H32" s="18"/>
      <c r="I32" s="10"/>
      <c r="J32" s="10">
        <f t="shared" si="1"/>
        <v>0</v>
      </c>
    </row>
    <row r="33" spans="8:9">
      <c r="H33" s="15"/>
      <c r="I33" s="15"/>
    </row>
    <row r="34" spans="8:9">
      <c r="H34" s="15"/>
      <c r="I34" s="15"/>
    </row>
    <row r="35" spans="8:9">
      <c r="H35" s="15"/>
      <c r="I35" s="15"/>
    </row>
    <row r="36" spans="8:9">
      <c r="H36" s="15"/>
      <c r="I36" s="15"/>
    </row>
    <row r="37" spans="8:9">
      <c r="H37" s="15"/>
      <c r="I37" s="15"/>
    </row>
    <row r="38" spans="8:9">
      <c r="H38" s="15"/>
      <c r="I38" s="15"/>
    </row>
    <row r="39" spans="8:9">
      <c r="H39" s="15"/>
      <c r="I39" s="15"/>
    </row>
    <row r="40" spans="8:9">
      <c r="H40" s="15"/>
      <c r="I40" s="15"/>
    </row>
    <row r="41" spans="8:9">
      <c r="H41" s="15"/>
      <c r="I41" s="15"/>
    </row>
    <row r="42" spans="8:9">
      <c r="H42" s="15"/>
      <c r="I42" s="15"/>
    </row>
    <row r="43" spans="8:9">
      <c r="H43" s="15"/>
      <c r="I43" s="15"/>
    </row>
    <row r="44" spans="8:9">
      <c r="H44" s="15"/>
      <c r="I44" s="15"/>
    </row>
  </sheetData>
  <mergeCells count="4">
    <mergeCell ref="B1:L1"/>
    <mergeCell ref="A2:L2"/>
    <mergeCell ref="E5:H5"/>
    <mergeCell ref="E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Grau Final</vt:lpstr>
      <vt:lpstr>Grau A</vt:lpstr>
      <vt:lpstr>Grau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Luciane</dc:creator>
  <cp:lastModifiedBy>Computador</cp:lastModifiedBy>
  <dcterms:created xsi:type="dcterms:W3CDTF">2012-10-19T14:56:15Z</dcterms:created>
  <dcterms:modified xsi:type="dcterms:W3CDTF">2013-07-01T05:15:22Z</dcterms:modified>
</cp:coreProperties>
</file>